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mmer 2023 - 2024\"/>
    </mc:Choice>
  </mc:AlternateContent>
  <xr:revisionPtr revIDLastSave="0" documentId="13_ncr:1_{1426F970-D2AD-4C8F-A052-3EF5F66F321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Questionnaire" sheetId="1" r:id="rId1"/>
    <sheet name="Summary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Summary!$A$1:$K$82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D3" i="3"/>
  <c r="C28" i="3" l="1"/>
  <c r="H62" i="2"/>
  <c r="D24" i="3" s="1"/>
  <c r="H50" i="2"/>
  <c r="D20" i="3" s="1"/>
  <c r="H32" i="2"/>
  <c r="D14" i="3" s="1"/>
  <c r="H29" i="2"/>
  <c r="D13" i="3" s="1"/>
  <c r="H17" i="2"/>
  <c r="D9" i="3" s="1"/>
  <c r="H68" i="2"/>
  <c r="D26" i="3" s="1"/>
  <c r="H65" i="2"/>
  <c r="D25" i="3" s="1"/>
  <c r="H59" i="2"/>
  <c r="D23" i="3" s="1"/>
  <c r="E23" i="3" s="1"/>
  <c r="F23" i="3" s="1"/>
  <c r="H56" i="2"/>
  <c r="D22" i="3" s="1"/>
  <c r="H53" i="2"/>
  <c r="D21" i="3" s="1"/>
  <c r="H47" i="2"/>
  <c r="D19" i="3" s="1"/>
  <c r="E19" i="3" s="1"/>
  <c r="F19" i="3" s="1"/>
  <c r="H44" i="2"/>
  <c r="D18" i="3" s="1"/>
  <c r="E18" i="3" s="1"/>
  <c r="F18" i="3" s="1"/>
  <c r="H41" i="2"/>
  <c r="D17" i="3" s="1"/>
  <c r="H38" i="2"/>
  <c r="D16" i="3" s="1"/>
  <c r="H35" i="2"/>
  <c r="D15" i="3" s="1"/>
  <c r="H26" i="2"/>
  <c r="D12" i="3" s="1"/>
  <c r="H23" i="2"/>
  <c r="D11" i="3" s="1"/>
  <c r="E11" i="3" s="1"/>
  <c r="F11" i="3" s="1"/>
  <c r="H20" i="2"/>
  <c r="D10" i="3" s="1"/>
  <c r="E10" i="3" s="1"/>
  <c r="F10" i="3" s="1"/>
  <c r="H14" i="2"/>
  <c r="D8" i="3" s="1"/>
  <c r="H11" i="2"/>
  <c r="D7" i="3" s="1"/>
  <c r="C7" i="2"/>
  <c r="E3" i="3" s="1"/>
  <c r="F3" i="3" s="1"/>
  <c r="E15" i="3" l="1"/>
  <c r="F15" i="3" s="1"/>
  <c r="E26" i="3"/>
  <c r="F26" i="3" s="1"/>
  <c r="E7" i="3"/>
  <c r="F7" i="3" s="1"/>
  <c r="E22" i="3"/>
  <c r="F22" i="3" s="1"/>
  <c r="E14" i="3"/>
  <c r="F14" i="3" s="1"/>
  <c r="C29" i="3"/>
  <c r="E21" i="3"/>
  <c r="F21" i="3" s="1"/>
  <c r="E12" i="3"/>
  <c r="F12" i="3" s="1"/>
  <c r="E16" i="3"/>
  <c r="F16" i="3" s="1"/>
  <c r="E9" i="3"/>
  <c r="F9" i="3" s="1"/>
  <c r="E13" i="3"/>
  <c r="F13" i="3" s="1"/>
  <c r="E25" i="3"/>
  <c r="F25" i="3" s="1"/>
  <c r="E24" i="3"/>
  <c r="F24" i="3" s="1"/>
  <c r="E20" i="3"/>
  <c r="F20" i="3" s="1"/>
  <c r="D30" i="3"/>
  <c r="D28" i="3"/>
  <c r="D29" i="3"/>
  <c r="D31" i="3"/>
  <c r="E17" i="3"/>
  <c r="F17" i="3" s="1"/>
  <c r="C31" i="3"/>
  <c r="C30" i="3"/>
  <c r="E8" i="3"/>
  <c r="E29" i="3" l="1"/>
  <c r="E30" i="3"/>
  <c r="F8" i="3"/>
  <c r="E31" i="3"/>
  <c r="E28" i="3"/>
  <c r="F28" i="3" l="1"/>
  <c r="F30" i="3"/>
  <c r="F31" i="3"/>
  <c r="F29" i="3"/>
</calcChain>
</file>

<file path=xl/sharedStrings.xml><?xml version="1.0" encoding="utf-8"?>
<sst xmlns="http://schemas.openxmlformats.org/spreadsheetml/2006/main" count="256" uniqueCount="64">
  <si>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</si>
  <si>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</si>
  <si>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</si>
  <si>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</si>
  <si>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</si>
  <si>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</si>
  <si>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</si>
  <si>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</si>
  <si>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</si>
  <si>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</si>
  <si>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</si>
  <si>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</si>
  <si>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</si>
  <si>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</si>
  <si>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</si>
  <si>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</si>
  <si>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</si>
  <si>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</si>
  <si>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</si>
  <si>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</si>
  <si>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</si>
  <si>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</si>
  <si>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</si>
  <si>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</si>
  <si>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</si>
  <si>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</si>
  <si>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</si>
  <si>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</si>
  <si>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</si>
  <si>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</si>
  <si>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</si>
  <si>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</si>
  <si>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</si>
  <si>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</si>
  <si>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</si>
  <si>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</si>
  <si>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</si>
  <si>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</si>
  <si>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</si>
  <si>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</si>
  <si>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</si>
  <si>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</si>
  <si>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</si>
  <si>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</si>
  <si>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THM 415</t>
  </si>
  <si>
    <t>Question</t>
  </si>
  <si>
    <t>Mid-Semester Average</t>
  </si>
  <si>
    <t>End of Semester Average</t>
  </si>
  <si>
    <t>Difference</t>
  </si>
  <si>
    <t>Difference (%)</t>
  </si>
  <si>
    <t>Response Rate</t>
  </si>
  <si>
    <t>Mid-Semester</t>
  </si>
  <si>
    <t>End of Semester</t>
  </si>
  <si>
    <t>Standard Deviation</t>
  </si>
  <si>
    <t>Maximum</t>
  </si>
  <si>
    <t>Minimum</t>
  </si>
  <si>
    <t>- Yaz okulu boyunca Jamel hocamızın bize finansı en iyi şekilde öğrenmemiz için gösterdiği efor ve anlayış için teşekkür ediyorum. Sorunlarımızı</t>
  </si>
  <si>
    <t>ilgiyle dinlemiş ve çözümler üretmiştir.</t>
  </si>
  <si>
    <t>- During the semester, our instructor tried and did his best to teach us new things that we didn't see before. I learned a lot in this course and those</t>
  </si>
  <si>
    <t>things will be beneficial in my future working life since I want to do my own job. The course was stressful in sometimes of the semester due to the</t>
  </si>
  <si>
    <t>requirements of working well and not to memorize. Other than that, we had a good but challenging semester. Thank you hocam.</t>
  </si>
  <si>
    <t>- Instructor is trying to solve our problems that we had in midterm exam (time, memorizing). Instructor listens to students' problems the point of an</t>
  </si>
  <si>
    <t>'instructor but sometimes instructor should listen and look the points of students so in this way conflicts and problems may be solved much more</t>
  </si>
  <si>
    <t>easily.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</si>
</sst>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3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0" xfId="0" quotePrefix="1" applyFont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40" fontId="1" fillId="0" borderId="30" xfId="0" applyNumberFormat="1" applyFont="1" applyBorder="1" applyAlignment="1">
      <alignment horizontal="center"/>
    </xf>
    <xf numFmtId="4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4" fillId="0" borderId="20" xfId="0" applyFont="1" applyBorder="1"/>
    <xf numFmtId="10" fontId="4" fillId="0" borderId="21" xfId="0" applyNumberFormat="1" applyFont="1" applyBorder="1" applyAlignment="1">
      <alignment horizontal="center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left"/>
    </xf>
    <xf numFmtId="0" fontId="12" fillId="0" borderId="2" xfId="0" quotePrefix="1" applyFont="1" applyBorder="1"/>
    <xf numFmtId="0" fontId="12" fillId="0" borderId="0" xfId="0" applyFont="1" applyBorder="1"/>
    <xf numFmtId="0" fontId="12" fillId="0" borderId="3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1"/>
          <c:order val="0"/>
          <c:tx>
            <c:v>Mid-Semester Evaluation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'Variance Analysis'!$C$7:$C$26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4.666666666666667</c:v>
                </c:pt>
                <c:pt idx="6">
                  <c:v>4.333333333333333</c:v>
                </c:pt>
                <c:pt idx="7">
                  <c:v>4.666666666666667</c:v>
                </c:pt>
                <c:pt idx="8">
                  <c:v>5</c:v>
                </c:pt>
                <c:pt idx="9">
                  <c:v>5</c:v>
                </c:pt>
                <c:pt idx="10">
                  <c:v>3.6666666666666665</c:v>
                </c:pt>
                <c:pt idx="11">
                  <c:v>5</c:v>
                </c:pt>
                <c:pt idx="12">
                  <c:v>5</c:v>
                </c:pt>
                <c:pt idx="13">
                  <c:v>4.666666666666667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4.666666666666667</c:v>
                </c:pt>
                <c:pt idx="19">
                  <c:v>4.666666666666667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85-45D3-91EB-5213F34193F1}"/>
            </c:ext>
          </c:extLst>
        </c:ser>
        <c:ser>
          <c:idx val="2"/>
          <c:order val="1"/>
          <c:tx>
            <c:v>End of 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Analysis'!$D$7:$D$26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4.666666666666667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4.666666666666667</c:v>
                </c:pt>
                <c:pt idx="8">
                  <c:v>4.666666666666667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3.6666666666666665</c:v>
                </c:pt>
                <c:pt idx="14">
                  <c:v>4.666666666666667</c:v>
                </c:pt>
                <c:pt idx="15">
                  <c:v>4.666666666666667</c:v>
                </c:pt>
                <c:pt idx="16">
                  <c:v>4.333333333333333</c:v>
                </c:pt>
                <c:pt idx="17">
                  <c:v>4.333333333333333</c:v>
                </c:pt>
                <c:pt idx="18">
                  <c:v>5</c:v>
                </c:pt>
                <c:pt idx="19">
                  <c:v>4.333333333333333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85-45D3-91EB-5213F3419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999808"/>
        <c:axId val="280359296"/>
      </c:lineChart>
      <c:catAx>
        <c:axId val="27899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771812196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280359296"/>
        <c:crosses val="autoZero"/>
        <c:auto val="1"/>
        <c:lblAlgn val="ctr"/>
        <c:lblOffset val="100"/>
        <c:noMultiLvlLbl val="0"/>
      </c:catAx>
      <c:valAx>
        <c:axId val="280359296"/>
        <c:scaling>
          <c:orientation val="minMax"/>
          <c:max val="5"/>
          <c:min val="3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048644379372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278999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32</xdr:row>
      <xdr:rowOff>95250</xdr:rowOff>
    </xdr:from>
    <xdr:to>
      <xdr:col>6</xdr:col>
      <xdr:colOff>523875</xdr:colOff>
      <xdr:row>49</xdr:row>
      <xdr:rowOff>190500</xdr:rowOff>
    </xdr:to>
    <xdr:graphicFrame macro="">
      <xdr:nvGraphicFramePr>
        <xdr:cNvPr id="2090" name="Chart 1">
          <a:extLst>
            <a:ext uri="{FF2B5EF4-FFF2-40B4-BE49-F238E27FC236}">
              <a16:creationId xmlns:a16="http://schemas.microsoft.com/office/drawing/2014/main" id="{00000000-0008-0000-0200-00002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THM%204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1</v>
          </cell>
        </row>
        <row r="11">
          <cell r="H11">
            <v>5</v>
          </cell>
        </row>
        <row r="14">
          <cell r="H14">
            <v>5</v>
          </cell>
        </row>
        <row r="17">
          <cell r="H17">
            <v>5</v>
          </cell>
        </row>
        <row r="20">
          <cell r="H20">
            <v>5</v>
          </cell>
        </row>
        <row r="23">
          <cell r="H23">
            <v>5</v>
          </cell>
        </row>
        <row r="26">
          <cell r="H26">
            <v>4.666666666666667</v>
          </cell>
        </row>
        <row r="29">
          <cell r="H29">
            <v>4.333333333333333</v>
          </cell>
        </row>
        <row r="32">
          <cell r="H32">
            <v>4.666666666666667</v>
          </cell>
        </row>
        <row r="35">
          <cell r="H35">
            <v>5</v>
          </cell>
        </row>
        <row r="38">
          <cell r="H38">
            <v>5</v>
          </cell>
        </row>
        <row r="41">
          <cell r="H41">
            <v>3.6666666666666665</v>
          </cell>
        </row>
        <row r="44">
          <cell r="H44">
            <v>5</v>
          </cell>
        </row>
        <row r="47">
          <cell r="H47">
            <v>5</v>
          </cell>
        </row>
        <row r="50">
          <cell r="H50">
            <v>4.666666666666667</v>
          </cell>
        </row>
        <row r="53">
          <cell r="H53">
            <v>5</v>
          </cell>
        </row>
        <row r="56">
          <cell r="H56">
            <v>5</v>
          </cell>
        </row>
        <row r="59">
          <cell r="H59">
            <v>5</v>
          </cell>
        </row>
        <row r="62">
          <cell r="H62">
            <v>5</v>
          </cell>
        </row>
        <row r="65">
          <cell r="H65">
            <v>4.666666666666667</v>
          </cell>
        </row>
        <row r="68">
          <cell r="H68">
            <v>4.666666666666667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0" t="s">
        <v>0</v>
      </c>
    </row>
    <row r="2" spans="1:11" ht="20.100000000000001" customHeight="1" x14ac:dyDescent="0.3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20.100000000000001" customHeight="1" x14ac:dyDescent="0.25">
      <c r="A3" s="72" t="s">
        <v>1</v>
      </c>
      <c r="B3" s="72"/>
      <c r="C3"/>
      <c r="D3"/>
      <c r="E3"/>
    </row>
    <row r="4" spans="1:11" ht="20.100000000000001" customHeight="1" x14ac:dyDescent="0.25">
      <c r="A4" s="72" t="s">
        <v>2</v>
      </c>
      <c r="B4" s="72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1" t="s">
        <v>5</v>
      </c>
      <c r="B8" s="42" t="s">
        <v>6</v>
      </c>
      <c r="C8" s="42" t="s">
        <v>7</v>
      </c>
      <c r="D8" s="42" t="s">
        <v>8</v>
      </c>
      <c r="E8" s="43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1" t="s">
        <v>5</v>
      </c>
      <c r="B12" s="42" t="s">
        <v>6</v>
      </c>
      <c r="C12" s="42" t="s">
        <v>7</v>
      </c>
      <c r="D12" s="42" t="s">
        <v>8</v>
      </c>
      <c r="E12" s="43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1" t="s">
        <v>5</v>
      </c>
      <c r="B16" s="42" t="s">
        <v>6</v>
      </c>
      <c r="C16" s="42" t="s">
        <v>7</v>
      </c>
      <c r="D16" s="42" t="s">
        <v>8</v>
      </c>
      <c r="E16" s="43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1" t="s">
        <v>5</v>
      </c>
      <c r="B20" s="42" t="s">
        <v>6</v>
      </c>
      <c r="C20" s="42" t="s">
        <v>7</v>
      </c>
      <c r="D20" s="42" t="s">
        <v>8</v>
      </c>
      <c r="E20" s="43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1" t="s">
        <v>5</v>
      </c>
      <c r="B24" s="42" t="s">
        <v>6</v>
      </c>
      <c r="C24" s="42" t="s">
        <v>7</v>
      </c>
      <c r="D24" s="42" t="s">
        <v>8</v>
      </c>
      <c r="E24" s="43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1" t="s">
        <v>5</v>
      </c>
      <c r="B28" s="42" t="s">
        <v>6</v>
      </c>
      <c r="C28" s="42" t="s">
        <v>7</v>
      </c>
      <c r="D28" s="42" t="s">
        <v>8</v>
      </c>
      <c r="E28" s="43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1" t="s">
        <v>5</v>
      </c>
      <c r="B32" s="42" t="s">
        <v>6</v>
      </c>
      <c r="C32" s="42" t="s">
        <v>7</v>
      </c>
      <c r="D32" s="42" t="s">
        <v>8</v>
      </c>
      <c r="E32" s="43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1" t="s">
        <v>5</v>
      </c>
      <c r="B36" s="42" t="s">
        <v>6</v>
      </c>
      <c r="C36" s="42" t="s">
        <v>7</v>
      </c>
      <c r="D36" s="42" t="s">
        <v>8</v>
      </c>
      <c r="E36" s="43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1" t="s">
        <v>5</v>
      </c>
      <c r="B40" s="42" t="s">
        <v>6</v>
      </c>
      <c r="C40" s="42" t="s">
        <v>7</v>
      </c>
      <c r="D40" s="42" t="s">
        <v>8</v>
      </c>
      <c r="E40" s="43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1" t="s">
        <v>5</v>
      </c>
      <c r="B44" s="42" t="s">
        <v>6</v>
      </c>
      <c r="C44" s="42" t="s">
        <v>7</v>
      </c>
      <c r="D44" s="42" t="s">
        <v>8</v>
      </c>
      <c r="E44" s="43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1" t="s">
        <v>5</v>
      </c>
      <c r="B48" s="42" t="s">
        <v>6</v>
      </c>
      <c r="C48" s="42" t="s">
        <v>7</v>
      </c>
      <c r="D48" s="42" t="s">
        <v>8</v>
      </c>
      <c r="E48" s="43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1" t="s">
        <v>5</v>
      </c>
      <c r="B52" s="42" t="s">
        <v>6</v>
      </c>
      <c r="C52" s="42" t="s">
        <v>7</v>
      </c>
      <c r="D52" s="42" t="s">
        <v>8</v>
      </c>
      <c r="E52" s="43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1" t="s">
        <v>5</v>
      </c>
      <c r="B56" s="42" t="s">
        <v>6</v>
      </c>
      <c r="C56" s="42" t="s">
        <v>7</v>
      </c>
      <c r="D56" s="42" t="s">
        <v>8</v>
      </c>
      <c r="E56" s="43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1" t="s">
        <v>5</v>
      </c>
      <c r="B60" s="42" t="s">
        <v>6</v>
      </c>
      <c r="C60" s="42" t="s">
        <v>7</v>
      </c>
      <c r="D60" s="42" t="s">
        <v>8</v>
      </c>
      <c r="E60" s="43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1" t="s">
        <v>5</v>
      </c>
      <c r="B64" s="42" t="s">
        <v>6</v>
      </c>
      <c r="C64" s="42" t="s">
        <v>7</v>
      </c>
      <c r="D64" s="42" t="s">
        <v>8</v>
      </c>
      <c r="E64" s="43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1" t="s">
        <v>5</v>
      </c>
      <c r="B68" s="42" t="s">
        <v>6</v>
      </c>
      <c r="C68" s="42" t="s">
        <v>7</v>
      </c>
      <c r="D68" s="42" t="s">
        <v>8</v>
      </c>
      <c r="E68" s="43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1" t="s">
        <v>5</v>
      </c>
      <c r="B72" s="42" t="s">
        <v>6</v>
      </c>
      <c r="C72" s="42" t="s">
        <v>7</v>
      </c>
      <c r="D72" s="42" t="s">
        <v>8</v>
      </c>
      <c r="E72" s="43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1" t="s">
        <v>5</v>
      </c>
      <c r="B76" s="42" t="s">
        <v>6</v>
      </c>
      <c r="C76" s="42" t="s">
        <v>7</v>
      </c>
      <c r="D76" s="42" t="s">
        <v>8</v>
      </c>
      <c r="E76" s="43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1" t="s">
        <v>5</v>
      </c>
      <c r="B80" s="42" t="s">
        <v>6</v>
      </c>
      <c r="C80" s="42" t="s">
        <v>7</v>
      </c>
      <c r="D80" s="42" t="s">
        <v>8</v>
      </c>
      <c r="E80" s="43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1" t="s">
        <v>5</v>
      </c>
      <c r="B84" s="42" t="s">
        <v>6</v>
      </c>
      <c r="C84" s="42" t="s">
        <v>7</v>
      </c>
      <c r="D84" s="42" t="s">
        <v>8</v>
      </c>
      <c r="E84" s="43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3" t="s">
        <v>10</v>
      </c>
      <c r="B86" s="74"/>
      <c r="C86" s="74"/>
      <c r="D86" s="74"/>
      <c r="E86" s="74"/>
      <c r="F86" s="74"/>
      <c r="G86" s="75"/>
      <c r="H86" s="75"/>
      <c r="I86" s="75"/>
      <c r="J86" s="75"/>
      <c r="K86" s="76"/>
    </row>
    <row r="87" spans="1:11" ht="20.100000000000001" customHeight="1" x14ac:dyDescent="0.25">
      <c r="A87" s="77"/>
      <c r="B87" s="78"/>
      <c r="C87" s="78"/>
      <c r="D87" s="78"/>
      <c r="E87" s="78"/>
      <c r="F87" s="78"/>
      <c r="G87" s="79"/>
      <c r="H87" s="79"/>
      <c r="I87" s="79"/>
      <c r="J87" s="79"/>
      <c r="K87" s="80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3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2" width="9.140625" style="1"/>
    <col min="3" max="3" width="9.7109375" style="1" customWidth="1"/>
    <col min="4" max="7" width="9.140625" style="1"/>
    <col min="8" max="8" width="11.140625" style="1" customWidth="1"/>
    <col min="9" max="9" width="9.140625" style="1"/>
    <col min="10" max="10" width="14" style="1" customWidth="1"/>
    <col min="11" max="11" width="27.7109375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82">
        <v>45299</v>
      </c>
      <c r="K1" s="82"/>
    </row>
    <row r="2" spans="1:14" ht="20.100000000000001" customHeight="1" x14ac:dyDescent="0.3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2"/>
      <c r="M2" s="2"/>
      <c r="N2" s="2"/>
    </row>
    <row r="3" spans="1:14" ht="20.100000000000001" customHeight="1" x14ac:dyDescent="0.25">
      <c r="A3" s="72" t="s">
        <v>16</v>
      </c>
      <c r="B3" s="72"/>
      <c r="C3" s="3" t="s">
        <v>44</v>
      </c>
      <c r="D3"/>
      <c r="E3"/>
    </row>
    <row r="4" spans="1:14" ht="20.100000000000001" customHeight="1" x14ac:dyDescent="0.25">
      <c r="A4" s="72" t="s">
        <v>17</v>
      </c>
      <c r="B4" s="72"/>
      <c r="C4" s="39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3</v>
      </c>
    </row>
    <row r="6" spans="1:14" ht="20.100000000000001" customHeight="1" x14ac:dyDescent="0.25">
      <c r="A6" s="3" t="s">
        <v>14</v>
      </c>
      <c r="B6" s="3"/>
      <c r="C6" s="13">
        <v>3</v>
      </c>
    </row>
    <row r="7" spans="1:14" ht="20.100000000000001" customHeight="1" x14ac:dyDescent="0.25">
      <c r="A7" s="3" t="s">
        <v>15</v>
      </c>
      <c r="B7" s="3"/>
      <c r="C7" s="14">
        <f>C6/C5</f>
        <v>1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1" t="s">
        <v>40</v>
      </c>
      <c r="I10" s="15"/>
    </row>
    <row r="11" spans="1:14" ht="20.100000000000001" customHeight="1" thickBot="1" x14ac:dyDescent="0.3">
      <c r="B11" s="20">
        <v>3</v>
      </c>
      <c r="C11" s="21"/>
      <c r="D11" s="21"/>
      <c r="E11" s="21"/>
      <c r="F11" s="22"/>
      <c r="H11" s="30">
        <f>(B10*B11+C10*C11+D10*D11+E10*E11+F10*F11)/$C$6</f>
        <v>5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1" t="s">
        <v>40</v>
      </c>
    </row>
    <row r="14" spans="1:14" ht="20.100000000000001" customHeight="1" thickBot="1" x14ac:dyDescent="0.3">
      <c r="B14" s="20">
        <v>3</v>
      </c>
      <c r="C14" s="21"/>
      <c r="D14" s="21"/>
      <c r="E14" s="21"/>
      <c r="F14" s="22"/>
      <c r="H14" s="30">
        <f>(B13*B14+C13*C14+D13*D14+E13*E14+F13*F14)/$C$6</f>
        <v>5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1" t="s">
        <v>40</v>
      </c>
      <c r="J16" s="1" t="s">
        <v>37</v>
      </c>
    </row>
    <row r="17" spans="1:11" ht="20.100000000000001" customHeight="1" thickBot="1" x14ac:dyDescent="0.3">
      <c r="B17" s="20">
        <v>2</v>
      </c>
      <c r="C17" s="21">
        <v>1</v>
      </c>
      <c r="D17" s="21"/>
      <c r="E17" s="21"/>
      <c r="F17" s="22"/>
      <c r="H17" s="30">
        <f>(B16*B17+C16*C17+D16*D17+E16*E17+F16*F17)/$C$6</f>
        <v>4.666666666666667</v>
      </c>
      <c r="I17" s="32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1" t="s">
        <v>40</v>
      </c>
    </row>
    <row r="20" spans="1:11" ht="20.100000000000001" customHeight="1" thickBot="1" x14ac:dyDescent="0.3">
      <c r="B20" s="20">
        <v>3</v>
      </c>
      <c r="C20" s="21"/>
      <c r="D20" s="21"/>
      <c r="E20" s="21"/>
      <c r="F20" s="22"/>
      <c r="H20" s="30">
        <f>(B19*B20+C19*C20+D19*D20+E19*E20+F19*F20)/$C$6</f>
        <v>5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1" t="s">
        <v>40</v>
      </c>
      <c r="J22" s="1" t="s">
        <v>37</v>
      </c>
    </row>
    <row r="23" spans="1:11" ht="20.100000000000001" customHeight="1" thickBot="1" x14ac:dyDescent="0.3">
      <c r="B23" s="20">
        <v>3</v>
      </c>
      <c r="C23" s="21"/>
      <c r="D23" s="21"/>
      <c r="E23" s="21"/>
      <c r="F23" s="22"/>
      <c r="H23" s="30">
        <f>(B22*B23+C22*C23+D22*D23+E22*E23+F22*F23)/$C$6</f>
        <v>5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1" t="s">
        <v>40</v>
      </c>
    </row>
    <row r="26" spans="1:11" ht="20.100000000000001" customHeight="1" thickBot="1" x14ac:dyDescent="0.3">
      <c r="B26" s="20">
        <v>3</v>
      </c>
      <c r="C26" s="21"/>
      <c r="D26" s="21"/>
      <c r="E26" s="21"/>
      <c r="F26" s="22"/>
      <c r="H26" s="30">
        <f>(B25*B26+C25*C26+D25*D26+E25*E26+F25*F26)/$C$6</f>
        <v>5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1" t="s">
        <v>40</v>
      </c>
    </row>
    <row r="29" spans="1:11" ht="20.100000000000001" customHeight="1" thickBot="1" x14ac:dyDescent="0.3">
      <c r="B29" s="20"/>
      <c r="C29" s="21">
        <v>3</v>
      </c>
      <c r="D29" s="21"/>
      <c r="E29" s="21"/>
      <c r="F29" s="22"/>
      <c r="H29" s="30">
        <f>(B28*B29+C28*C29+D28*D29+E28*E29+F28*F29)/$C$6</f>
        <v>4</v>
      </c>
      <c r="I29" s="32" t="s">
        <v>37</v>
      </c>
      <c r="J29" s="66" t="s">
        <v>37</v>
      </c>
      <c r="K29" s="66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1" t="s">
        <v>40</v>
      </c>
    </row>
    <row r="32" spans="1:11" ht="20.100000000000001" customHeight="1" thickBot="1" x14ac:dyDescent="0.3">
      <c r="B32" s="20">
        <v>2</v>
      </c>
      <c r="C32" s="21">
        <v>1</v>
      </c>
      <c r="D32" s="21"/>
      <c r="E32" s="21"/>
      <c r="F32" s="22"/>
      <c r="H32" s="30">
        <f>(B31*B32+C31*C32+D31*D32+E31*E32+F31*F32)/$C$6</f>
        <v>4.666666666666667</v>
      </c>
      <c r="J32" s="67" t="s">
        <v>37</v>
      </c>
      <c r="K32" s="66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1" t="s">
        <v>40</v>
      </c>
    </row>
    <row r="35" spans="1:12" ht="20.100000000000001" customHeight="1" thickBot="1" x14ac:dyDescent="0.3">
      <c r="B35" s="20">
        <v>2</v>
      </c>
      <c r="C35" s="21">
        <v>1</v>
      </c>
      <c r="D35" s="21"/>
      <c r="E35" s="21"/>
      <c r="F35" s="22"/>
      <c r="H35" s="30">
        <f>(B34*B35+C34*C35+D34*D35+E34*E35+F34*F35)/$C$6</f>
        <v>4.666666666666667</v>
      </c>
      <c r="I35" s="38" t="s">
        <v>37</v>
      </c>
      <c r="J35" s="66" t="s">
        <v>37</v>
      </c>
      <c r="K35" s="66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1" t="s">
        <v>40</v>
      </c>
    </row>
    <row r="38" spans="1:12" ht="20.100000000000001" customHeight="1" thickBot="1" x14ac:dyDescent="0.3">
      <c r="B38" s="20">
        <v>3</v>
      </c>
      <c r="C38" s="21"/>
      <c r="D38" s="21"/>
      <c r="E38" s="21"/>
      <c r="F38" s="22"/>
      <c r="H38" s="30">
        <f>(B37*B38+C37*C38+D37*D38+E37*E38+F37*F38)/$C$6</f>
        <v>5</v>
      </c>
      <c r="J38" s="37" t="s">
        <v>37</v>
      </c>
      <c r="K38" s="37"/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1" t="s">
        <v>40</v>
      </c>
    </row>
    <row r="41" spans="1:12" ht="20.100000000000001" customHeight="1" thickBot="1" x14ac:dyDescent="0.3">
      <c r="B41" s="20">
        <v>1</v>
      </c>
      <c r="C41" s="21">
        <v>1</v>
      </c>
      <c r="D41" s="21">
        <v>1</v>
      </c>
      <c r="E41" s="21"/>
      <c r="F41" s="22"/>
      <c r="H41" s="30">
        <f>(B40*B41+C40*C41+D40*D41+E40*E41+F40*F41)/$C$6</f>
        <v>4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1" t="s">
        <v>40</v>
      </c>
    </row>
    <row r="44" spans="1:12" ht="20.100000000000001" customHeight="1" thickBot="1" x14ac:dyDescent="0.3">
      <c r="B44" s="20">
        <v>3</v>
      </c>
      <c r="C44" s="21"/>
      <c r="D44" s="21"/>
      <c r="E44" s="21"/>
      <c r="F44" s="22"/>
      <c r="H44" s="30">
        <f>(B43*B44+C43*C44+D43*D44+E43*E44+F43*F44)/$C$6</f>
        <v>5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1" t="s">
        <v>40</v>
      </c>
    </row>
    <row r="47" spans="1:12" ht="20.100000000000001" customHeight="1" thickBot="1" x14ac:dyDescent="0.3">
      <c r="B47" s="20">
        <v>3</v>
      </c>
      <c r="C47" s="21"/>
      <c r="D47" s="21"/>
      <c r="E47" s="21"/>
      <c r="F47" s="22"/>
      <c r="H47" s="30">
        <f>(B46*B47+C46*C47+D46*D47+E46*E47+F46*F47)/$C$6</f>
        <v>5</v>
      </c>
      <c r="J47" s="37" t="s">
        <v>37</v>
      </c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1" t="s">
        <v>40</v>
      </c>
    </row>
    <row r="50" spans="1:11" ht="20.100000000000001" customHeight="1" thickBot="1" x14ac:dyDescent="0.3">
      <c r="B50" s="20"/>
      <c r="C50" s="21">
        <v>2</v>
      </c>
      <c r="D50" s="21">
        <v>1</v>
      </c>
      <c r="E50" s="21"/>
      <c r="F50" s="22"/>
      <c r="H50" s="30">
        <f>(B49*B50+C49*C50+D49*D50+E49*E50+F49*F50)/$C$6</f>
        <v>3.6666666666666665</v>
      </c>
      <c r="I50" s="32" t="s">
        <v>37</v>
      </c>
      <c r="J50" s="33" t="s">
        <v>37</v>
      </c>
      <c r="K50" s="35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1" t="s">
        <v>40</v>
      </c>
    </row>
    <row r="53" spans="1:11" ht="20.100000000000001" customHeight="1" thickBot="1" x14ac:dyDescent="0.3">
      <c r="B53" s="20">
        <v>2</v>
      </c>
      <c r="C53" s="21">
        <v>1</v>
      </c>
      <c r="D53" s="21"/>
      <c r="E53" s="21"/>
      <c r="F53" s="22"/>
      <c r="H53" s="30">
        <f>(B52*B53+C52*C53+D52*D53+E52*E53+F52*F53)/$C$6</f>
        <v>4.666666666666667</v>
      </c>
      <c r="I53" s="32" t="s">
        <v>37</v>
      </c>
      <c r="J53" s="35"/>
      <c r="K53" s="35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1" t="s">
        <v>40</v>
      </c>
    </row>
    <row r="56" spans="1:11" ht="20.100000000000001" customHeight="1" thickBot="1" x14ac:dyDescent="0.3">
      <c r="B56" s="20">
        <v>2</v>
      </c>
      <c r="C56" s="21">
        <v>1</v>
      </c>
      <c r="D56" s="21"/>
      <c r="E56" s="21"/>
      <c r="F56" s="22"/>
      <c r="H56" s="30">
        <f>(B55*B56+C55*C56+D55*D56+E55*E56+F55*F56)/$C$6</f>
        <v>4.666666666666667</v>
      </c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1" t="s">
        <v>40</v>
      </c>
    </row>
    <row r="59" spans="1:11" ht="20.100000000000001" customHeight="1" thickBot="1" x14ac:dyDescent="0.3">
      <c r="B59" s="20">
        <v>2</v>
      </c>
      <c r="C59" s="21"/>
      <c r="D59" s="21">
        <v>1</v>
      </c>
      <c r="E59" s="21"/>
      <c r="F59" s="22"/>
      <c r="H59" s="30">
        <f>(B58*B59+C58*C59+D58*D59+E58*E59+F58*F59)/$C$6</f>
        <v>4.333333333333333</v>
      </c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1" t="s">
        <v>40</v>
      </c>
    </row>
    <row r="62" spans="1:11" ht="20.100000000000001" customHeight="1" thickBot="1" x14ac:dyDescent="0.3">
      <c r="B62" s="20">
        <v>2</v>
      </c>
      <c r="C62" s="21"/>
      <c r="D62" s="21">
        <v>1</v>
      </c>
      <c r="E62" s="21"/>
      <c r="F62" s="22"/>
      <c r="H62" s="30">
        <f>(B61*B62+C61*C62+D61*D62+E61*E62+F61*F62)/$C$6</f>
        <v>4.333333333333333</v>
      </c>
      <c r="J62" s="33" t="s">
        <v>37</v>
      </c>
    </row>
    <row r="63" spans="1:11" ht="20.100000000000001" customHeight="1" thickBot="1" x14ac:dyDescent="0.3">
      <c r="A63" s="15" t="s">
        <v>35</v>
      </c>
      <c r="J63" s="1" t="s">
        <v>37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1" t="s">
        <v>40</v>
      </c>
    </row>
    <row r="65" spans="1:11" ht="20.100000000000001" customHeight="1" thickBot="1" x14ac:dyDescent="0.3">
      <c r="B65" s="20">
        <v>3</v>
      </c>
      <c r="C65" s="21"/>
      <c r="D65" s="21"/>
      <c r="E65" s="21"/>
      <c r="F65" s="22"/>
      <c r="H65" s="30">
        <f>(B64*B65+C64*C65+D64*D65+E64*E65+F64*F65)/$C$6</f>
        <v>5</v>
      </c>
      <c r="I65" s="32" t="s">
        <v>37</v>
      </c>
      <c r="J65" s="33"/>
      <c r="K65" s="33"/>
    </row>
    <row r="66" spans="1:11" ht="20.100000000000001" customHeight="1" thickBot="1" x14ac:dyDescent="0.3">
      <c r="A66" s="15" t="s">
        <v>36</v>
      </c>
    </row>
    <row r="67" spans="1:11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1" t="s">
        <v>40</v>
      </c>
    </row>
    <row r="68" spans="1:11" ht="20.100000000000001" customHeight="1" thickBot="1" x14ac:dyDescent="0.3">
      <c r="B68" s="20">
        <v>2</v>
      </c>
      <c r="C68" s="21"/>
      <c r="D68" s="21">
        <v>1</v>
      </c>
      <c r="E68" s="21"/>
      <c r="F68" s="22"/>
      <c r="H68" s="30">
        <f>(B67*B68+C67*C68+D67*D68+E67*E68+F67*F68)/$C$6</f>
        <v>4.333333333333333</v>
      </c>
    </row>
    <row r="69" spans="1:11" ht="20.100000000000001" customHeight="1" x14ac:dyDescent="0.25">
      <c r="B69" s="23"/>
      <c r="C69" s="23"/>
      <c r="D69" s="23"/>
      <c r="E69" s="23"/>
      <c r="F69" s="23"/>
    </row>
    <row r="70" spans="1:11" ht="20.100000000000001" customHeight="1" x14ac:dyDescent="0.25">
      <c r="A70" s="81" t="s">
        <v>42</v>
      </c>
      <c r="B70" s="81"/>
      <c r="C70" s="81"/>
      <c r="D70" s="81"/>
      <c r="E70" s="81"/>
      <c r="F70" s="81"/>
      <c r="G70" s="81"/>
      <c r="H70" s="81"/>
      <c r="I70" s="81"/>
      <c r="J70" s="81"/>
    </row>
    <row r="71" spans="1:11" ht="20.100000000000001" customHeight="1" thickBot="1" x14ac:dyDescent="0.3"/>
    <row r="72" spans="1:11" ht="20.100000000000001" customHeight="1" x14ac:dyDescent="0.25">
      <c r="A72" s="24" t="s">
        <v>39</v>
      </c>
      <c r="B72" s="25"/>
      <c r="C72" s="25"/>
      <c r="D72" s="25"/>
      <c r="E72" s="25"/>
      <c r="F72" s="25"/>
      <c r="G72" s="25"/>
      <c r="H72" s="25"/>
      <c r="I72" s="25"/>
      <c r="J72" s="25"/>
      <c r="K72" s="26"/>
    </row>
    <row r="73" spans="1:11" ht="20.100000000000001" customHeight="1" x14ac:dyDescent="0.25">
      <c r="A73" s="27" t="s">
        <v>38</v>
      </c>
      <c r="B73" s="28"/>
      <c r="C73" s="28"/>
      <c r="D73" s="28"/>
      <c r="E73" s="28"/>
      <c r="F73" s="28"/>
      <c r="G73" s="28"/>
      <c r="H73" s="28"/>
      <c r="I73" s="28"/>
      <c r="J73" s="28"/>
      <c r="K73" s="29"/>
    </row>
    <row r="74" spans="1:11" ht="20.100000000000001" customHeight="1" x14ac:dyDescent="0.25">
      <c r="A74" s="68" t="s">
        <v>56</v>
      </c>
      <c r="B74" s="69"/>
      <c r="C74" s="69"/>
      <c r="D74" s="69"/>
      <c r="E74" s="69"/>
      <c r="F74" s="69"/>
      <c r="G74" s="69"/>
      <c r="H74" s="69"/>
      <c r="I74" s="69"/>
      <c r="J74" s="69"/>
      <c r="K74" s="70"/>
    </row>
    <row r="75" spans="1:11" ht="20.100000000000001" customHeight="1" x14ac:dyDescent="0.25">
      <c r="A75" s="68" t="s">
        <v>57</v>
      </c>
      <c r="B75" s="69"/>
      <c r="C75" s="69"/>
      <c r="D75" s="69"/>
      <c r="E75" s="69"/>
      <c r="F75" s="69"/>
      <c r="G75" s="69"/>
      <c r="H75" s="69"/>
      <c r="I75" s="69"/>
      <c r="J75" s="69"/>
      <c r="K75" s="70"/>
    </row>
    <row r="76" spans="1:11" ht="20.100000000000001" customHeight="1" x14ac:dyDescent="0.25">
      <c r="A76" s="68" t="s">
        <v>58</v>
      </c>
      <c r="B76" s="69"/>
      <c r="C76" s="69"/>
      <c r="D76" s="69"/>
      <c r="E76" s="69"/>
      <c r="F76" s="69"/>
      <c r="G76" s="69"/>
      <c r="H76" s="69"/>
      <c r="I76" s="69"/>
      <c r="J76" s="69"/>
      <c r="K76" s="70"/>
    </row>
    <row r="77" spans="1:11" ht="20.100000000000001" customHeight="1" x14ac:dyDescent="0.25">
      <c r="A77" s="68" t="s">
        <v>59</v>
      </c>
      <c r="B77" s="69"/>
      <c r="C77" s="69"/>
      <c r="D77" s="69"/>
      <c r="E77" s="69"/>
      <c r="F77" s="69"/>
      <c r="G77" s="69"/>
      <c r="H77" s="69"/>
      <c r="I77" s="69"/>
      <c r="J77" s="69"/>
      <c r="K77" s="70"/>
    </row>
    <row r="78" spans="1:11" ht="20.100000000000001" customHeight="1" x14ac:dyDescent="0.25">
      <c r="A78" s="68" t="s">
        <v>60</v>
      </c>
      <c r="B78" s="69"/>
      <c r="C78" s="69"/>
      <c r="D78" s="69"/>
      <c r="E78" s="69"/>
      <c r="F78" s="69"/>
      <c r="G78" s="69"/>
      <c r="H78" s="69"/>
      <c r="I78" s="69"/>
      <c r="J78" s="69"/>
      <c r="K78" s="70"/>
    </row>
    <row r="79" spans="1:11" ht="20.100000000000001" customHeight="1" x14ac:dyDescent="0.25">
      <c r="A79" s="68" t="s">
        <v>61</v>
      </c>
      <c r="B79" s="69"/>
      <c r="C79" s="69"/>
      <c r="D79" s="69"/>
      <c r="E79" s="69"/>
      <c r="F79" s="69"/>
      <c r="G79" s="69"/>
      <c r="H79" s="69"/>
      <c r="I79" s="69"/>
      <c r="J79" s="69"/>
      <c r="K79" s="70"/>
    </row>
    <row r="80" spans="1:11" ht="20.100000000000001" customHeight="1" x14ac:dyDescent="0.25">
      <c r="A80" s="68" t="s">
        <v>62</v>
      </c>
      <c r="B80" s="69"/>
      <c r="C80" s="69"/>
      <c r="D80" s="69"/>
      <c r="E80" s="69"/>
      <c r="F80" s="69"/>
      <c r="G80" s="69"/>
      <c r="H80" s="69"/>
      <c r="I80" s="69"/>
      <c r="J80" s="69"/>
      <c r="K80" s="70"/>
    </row>
    <row r="81" spans="1:11" ht="20.100000000000001" customHeight="1" thickBot="1" x14ac:dyDescent="0.3">
      <c r="A81" s="68" t="s">
        <v>63</v>
      </c>
      <c r="B81" s="69"/>
      <c r="C81" s="69"/>
      <c r="D81" s="69"/>
      <c r="E81" s="69"/>
      <c r="F81" s="69"/>
      <c r="G81" s="69"/>
      <c r="H81" s="69"/>
      <c r="I81" s="69"/>
      <c r="J81" s="69"/>
      <c r="K81" s="70"/>
    </row>
    <row r="82" spans="1:11" ht="20.100000000000001" customHeight="1" x14ac:dyDescent="0.25">
      <c r="A82" s="3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36" t="s">
        <v>41</v>
      </c>
    </row>
  </sheetData>
  <mergeCells count="5">
    <mergeCell ref="A2:K2"/>
    <mergeCell ref="A70:J70"/>
    <mergeCell ref="J1:K1"/>
    <mergeCell ref="A3:B3"/>
    <mergeCell ref="A4:B4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2"/>
  <sheetViews>
    <sheetView workbookViewId="0">
      <selection activeCell="B7" sqref="B7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140625" style="1" customWidth="1"/>
    <col min="6" max="6" width="15.42578125" style="1" customWidth="1"/>
    <col min="7" max="16384" width="9.140625" style="1"/>
  </cols>
  <sheetData>
    <row r="1" spans="2:6" ht="17.25" thickTop="1" thickBot="1" x14ac:dyDescent="0.3">
      <c r="D1" s="44" t="s">
        <v>51</v>
      </c>
      <c r="E1" s="45" t="s">
        <v>52</v>
      </c>
      <c r="F1" s="46" t="s">
        <v>49</v>
      </c>
    </row>
    <row r="2" spans="2:6" ht="8.25" customHeight="1" thickTop="1" thickBot="1" x14ac:dyDescent="0.3">
      <c r="D2" s="47"/>
      <c r="E2" s="47"/>
    </row>
    <row r="3" spans="2:6" ht="17.25" thickTop="1" thickBot="1" x14ac:dyDescent="0.3">
      <c r="C3" s="61" t="s">
        <v>50</v>
      </c>
      <c r="D3" s="62">
        <f>'[1]Sec. 01'!$C$7</f>
        <v>1</v>
      </c>
      <c r="E3" s="62">
        <f>Summary!C7</f>
        <v>1</v>
      </c>
      <c r="F3" s="60">
        <f>(E3-D3)/D3</f>
        <v>0</v>
      </c>
    </row>
    <row r="4" spans="2:6" ht="12.75" customHeight="1" thickTop="1" thickBot="1" x14ac:dyDescent="0.3"/>
    <row r="5" spans="2:6" s="47" customFormat="1" ht="17.25" thickTop="1" thickBot="1" x14ac:dyDescent="0.3">
      <c r="B5" s="44" t="s">
        <v>45</v>
      </c>
      <c r="C5" s="45" t="s">
        <v>46</v>
      </c>
      <c r="D5" s="45" t="s">
        <v>47</v>
      </c>
      <c r="E5" s="45" t="s">
        <v>48</v>
      </c>
      <c r="F5" s="46" t="s">
        <v>49</v>
      </c>
    </row>
    <row r="6" spans="2:6" ht="10.5" customHeight="1" thickTop="1" thickBot="1" x14ac:dyDescent="0.3"/>
    <row r="7" spans="2:6" ht="16.5" thickTop="1" x14ac:dyDescent="0.25">
      <c r="B7" s="48">
        <v>1</v>
      </c>
      <c r="C7" s="49">
        <f>'[1]Sec. 01'!$H$11</f>
        <v>5</v>
      </c>
      <c r="D7" s="49">
        <f>Summary!H11</f>
        <v>5</v>
      </c>
      <c r="E7" s="50">
        <f>D7-C7</f>
        <v>0</v>
      </c>
      <c r="F7" s="51">
        <f>E7/C7</f>
        <v>0</v>
      </c>
    </row>
    <row r="8" spans="2:6" x14ac:dyDescent="0.25">
      <c r="B8" s="52">
        <v>2</v>
      </c>
      <c r="C8" s="53">
        <f>'[1]Sec. 01'!$H$14</f>
        <v>5</v>
      </c>
      <c r="D8" s="53">
        <f>Summary!H14</f>
        <v>5</v>
      </c>
      <c r="E8" s="54">
        <f t="shared" ref="E8:E26" si="0">D8-C8</f>
        <v>0</v>
      </c>
      <c r="F8" s="55">
        <f t="shared" ref="F8:F26" si="1">E8/C8</f>
        <v>0</v>
      </c>
    </row>
    <row r="9" spans="2:6" x14ac:dyDescent="0.25">
      <c r="B9" s="52">
        <v>3</v>
      </c>
      <c r="C9" s="53">
        <f>'[1]Sec. 01'!$H$17</f>
        <v>5</v>
      </c>
      <c r="D9" s="53">
        <f>Summary!H17</f>
        <v>4.666666666666667</v>
      </c>
      <c r="E9" s="54">
        <f t="shared" si="0"/>
        <v>-0.33333333333333304</v>
      </c>
      <c r="F9" s="55">
        <f t="shared" si="1"/>
        <v>-6.666666666666661E-2</v>
      </c>
    </row>
    <row r="10" spans="2:6" x14ac:dyDescent="0.25">
      <c r="B10" s="52">
        <v>4</v>
      </c>
      <c r="C10" s="53">
        <f>'[1]Sec. 01'!$H$20</f>
        <v>5</v>
      </c>
      <c r="D10" s="53">
        <f>Summary!H20</f>
        <v>5</v>
      </c>
      <c r="E10" s="54">
        <f t="shared" si="0"/>
        <v>0</v>
      </c>
      <c r="F10" s="55">
        <f t="shared" si="1"/>
        <v>0</v>
      </c>
    </row>
    <row r="11" spans="2:6" x14ac:dyDescent="0.25">
      <c r="B11" s="52">
        <v>5</v>
      </c>
      <c r="C11" s="53">
        <f>'[1]Sec. 01'!$H$23</f>
        <v>5</v>
      </c>
      <c r="D11" s="53">
        <f>Summary!H23</f>
        <v>5</v>
      </c>
      <c r="E11" s="54">
        <f t="shared" si="0"/>
        <v>0</v>
      </c>
      <c r="F11" s="55">
        <f t="shared" si="1"/>
        <v>0</v>
      </c>
    </row>
    <row r="12" spans="2:6" x14ac:dyDescent="0.25">
      <c r="B12" s="52">
        <v>6</v>
      </c>
      <c r="C12" s="53">
        <f>'[1]Sec. 01'!$H$26</f>
        <v>4.666666666666667</v>
      </c>
      <c r="D12" s="53">
        <f>Summary!H26</f>
        <v>5</v>
      </c>
      <c r="E12" s="54">
        <f t="shared" si="0"/>
        <v>0.33333333333333304</v>
      </c>
      <c r="F12" s="55">
        <f t="shared" si="1"/>
        <v>7.1428571428571355E-2</v>
      </c>
    </row>
    <row r="13" spans="2:6" x14ac:dyDescent="0.25">
      <c r="B13" s="52">
        <v>7</v>
      </c>
      <c r="C13" s="53">
        <f>'[1]Sec. 01'!$H$29</f>
        <v>4.333333333333333</v>
      </c>
      <c r="D13" s="53">
        <f>Summary!H29</f>
        <v>4</v>
      </c>
      <c r="E13" s="54">
        <f t="shared" si="0"/>
        <v>-0.33333333333333304</v>
      </c>
      <c r="F13" s="55">
        <f t="shared" si="1"/>
        <v>-7.6923076923076858E-2</v>
      </c>
    </row>
    <row r="14" spans="2:6" x14ac:dyDescent="0.25">
      <c r="B14" s="52">
        <v>8</v>
      </c>
      <c r="C14" s="53">
        <f>'[1]Sec. 01'!$H$32</f>
        <v>4.666666666666667</v>
      </c>
      <c r="D14" s="53">
        <f>Summary!H32</f>
        <v>4.666666666666667</v>
      </c>
      <c r="E14" s="54">
        <f t="shared" si="0"/>
        <v>0</v>
      </c>
      <c r="F14" s="55">
        <f t="shared" si="1"/>
        <v>0</v>
      </c>
    </row>
    <row r="15" spans="2:6" x14ac:dyDescent="0.25">
      <c r="B15" s="52">
        <v>9</v>
      </c>
      <c r="C15" s="53">
        <f>'[1]Sec. 01'!$H$35</f>
        <v>5</v>
      </c>
      <c r="D15" s="53">
        <f>Summary!H35</f>
        <v>4.666666666666667</v>
      </c>
      <c r="E15" s="54">
        <f t="shared" si="0"/>
        <v>-0.33333333333333304</v>
      </c>
      <c r="F15" s="55">
        <f t="shared" si="1"/>
        <v>-6.666666666666661E-2</v>
      </c>
    </row>
    <row r="16" spans="2:6" x14ac:dyDescent="0.25">
      <c r="B16" s="52">
        <v>10</v>
      </c>
      <c r="C16" s="53">
        <f>'[1]Sec. 01'!$H$38</f>
        <v>5</v>
      </c>
      <c r="D16" s="53">
        <f>Summary!H38</f>
        <v>5</v>
      </c>
      <c r="E16" s="54">
        <f t="shared" si="0"/>
        <v>0</v>
      </c>
      <c r="F16" s="55">
        <f t="shared" si="1"/>
        <v>0</v>
      </c>
    </row>
    <row r="17" spans="2:6" x14ac:dyDescent="0.25">
      <c r="B17" s="52">
        <v>11</v>
      </c>
      <c r="C17" s="53">
        <f>'[1]Sec. 01'!$H$41</f>
        <v>3.6666666666666665</v>
      </c>
      <c r="D17" s="53">
        <f>Summary!H41</f>
        <v>4</v>
      </c>
      <c r="E17" s="54">
        <f t="shared" si="0"/>
        <v>0.33333333333333348</v>
      </c>
      <c r="F17" s="55">
        <f t="shared" si="1"/>
        <v>9.0909090909090953E-2</v>
      </c>
    </row>
    <row r="18" spans="2:6" x14ac:dyDescent="0.25">
      <c r="B18" s="52">
        <v>12</v>
      </c>
      <c r="C18" s="53">
        <f>'[1]Sec. 01'!$H$44</f>
        <v>5</v>
      </c>
      <c r="D18" s="53">
        <f>Summary!H44</f>
        <v>5</v>
      </c>
      <c r="E18" s="54">
        <f t="shared" si="0"/>
        <v>0</v>
      </c>
      <c r="F18" s="55">
        <f t="shared" si="1"/>
        <v>0</v>
      </c>
    </row>
    <row r="19" spans="2:6" x14ac:dyDescent="0.25">
      <c r="B19" s="52">
        <v>13</v>
      </c>
      <c r="C19" s="53">
        <f>'[1]Sec. 01'!$H$47</f>
        <v>5</v>
      </c>
      <c r="D19" s="53">
        <f>Summary!H47</f>
        <v>5</v>
      </c>
      <c r="E19" s="54">
        <f t="shared" si="0"/>
        <v>0</v>
      </c>
      <c r="F19" s="55">
        <f t="shared" si="1"/>
        <v>0</v>
      </c>
    </row>
    <row r="20" spans="2:6" x14ac:dyDescent="0.25">
      <c r="B20" s="52">
        <v>14</v>
      </c>
      <c r="C20" s="53">
        <f>'[1]Sec. 01'!$H$50</f>
        <v>4.666666666666667</v>
      </c>
      <c r="D20" s="53">
        <f>Summary!H50</f>
        <v>3.6666666666666665</v>
      </c>
      <c r="E20" s="54">
        <f t="shared" si="0"/>
        <v>-1.0000000000000004</v>
      </c>
      <c r="F20" s="55">
        <f t="shared" si="1"/>
        <v>-0.21428571428571436</v>
      </c>
    </row>
    <row r="21" spans="2:6" x14ac:dyDescent="0.25">
      <c r="B21" s="52">
        <v>15</v>
      </c>
      <c r="C21" s="53">
        <f>'[1]Sec. 01'!$H$53</f>
        <v>5</v>
      </c>
      <c r="D21" s="53">
        <f>Summary!H53</f>
        <v>4.666666666666667</v>
      </c>
      <c r="E21" s="54">
        <f t="shared" si="0"/>
        <v>-0.33333333333333304</v>
      </c>
      <c r="F21" s="55">
        <f t="shared" si="1"/>
        <v>-6.666666666666661E-2</v>
      </c>
    </row>
    <row r="22" spans="2:6" x14ac:dyDescent="0.25">
      <c r="B22" s="52">
        <v>16</v>
      </c>
      <c r="C22" s="53">
        <f>'[1]Sec. 01'!$H$56</f>
        <v>5</v>
      </c>
      <c r="D22" s="53">
        <f>Summary!H56</f>
        <v>4.666666666666667</v>
      </c>
      <c r="E22" s="54">
        <f t="shared" si="0"/>
        <v>-0.33333333333333304</v>
      </c>
      <c r="F22" s="55">
        <f t="shared" si="1"/>
        <v>-6.666666666666661E-2</v>
      </c>
    </row>
    <row r="23" spans="2:6" x14ac:dyDescent="0.25">
      <c r="B23" s="52">
        <v>17</v>
      </c>
      <c r="C23" s="53">
        <f>'[1]Sec. 01'!$H$59</f>
        <v>5</v>
      </c>
      <c r="D23" s="53">
        <f>Summary!H59</f>
        <v>4.333333333333333</v>
      </c>
      <c r="E23" s="54">
        <f t="shared" si="0"/>
        <v>-0.66666666666666696</v>
      </c>
      <c r="F23" s="55">
        <f t="shared" si="1"/>
        <v>-0.13333333333333339</v>
      </c>
    </row>
    <row r="24" spans="2:6" x14ac:dyDescent="0.25">
      <c r="B24" s="52">
        <v>18</v>
      </c>
      <c r="C24" s="53">
        <f>'[1]Sec. 01'!$H$62</f>
        <v>5</v>
      </c>
      <c r="D24" s="53">
        <f>Summary!H62</f>
        <v>4.333333333333333</v>
      </c>
      <c r="E24" s="54">
        <f t="shared" si="0"/>
        <v>-0.66666666666666696</v>
      </c>
      <c r="F24" s="55">
        <f t="shared" si="1"/>
        <v>-0.13333333333333339</v>
      </c>
    </row>
    <row r="25" spans="2:6" x14ac:dyDescent="0.25">
      <c r="B25" s="52">
        <v>19</v>
      </c>
      <c r="C25" s="53">
        <f>'[1]Sec. 01'!$H$65</f>
        <v>4.666666666666667</v>
      </c>
      <c r="D25" s="53">
        <f>Summary!H65</f>
        <v>5</v>
      </c>
      <c r="E25" s="54">
        <f t="shared" si="0"/>
        <v>0.33333333333333304</v>
      </c>
      <c r="F25" s="55">
        <f t="shared" si="1"/>
        <v>7.1428571428571355E-2</v>
      </c>
    </row>
    <row r="26" spans="2:6" ht="16.5" thickBot="1" x14ac:dyDescent="0.3">
      <c r="B26" s="56">
        <v>20</v>
      </c>
      <c r="C26" s="57">
        <f>'[1]Sec. 01'!$H$68</f>
        <v>4.666666666666667</v>
      </c>
      <c r="D26" s="57">
        <f>Summary!H68</f>
        <v>4.333333333333333</v>
      </c>
      <c r="E26" s="58">
        <f t="shared" si="0"/>
        <v>-0.33333333333333393</v>
      </c>
      <c r="F26" s="59">
        <f t="shared" si="1"/>
        <v>-7.142857142857155E-2</v>
      </c>
    </row>
    <row r="27" spans="2:6" ht="11.25" customHeight="1" thickTop="1" thickBot="1" x14ac:dyDescent="0.3"/>
    <row r="28" spans="2:6" ht="16.5" thickTop="1" x14ac:dyDescent="0.25">
      <c r="B28" s="63" t="s">
        <v>40</v>
      </c>
      <c r="C28" s="50">
        <f>AVERAGE(C7:C26)</f>
        <v>4.8166666666666673</v>
      </c>
      <c r="D28" s="50">
        <f>AVERAGE(D7:D26)</f>
        <v>4.6500000000000004</v>
      </c>
      <c r="E28" s="50">
        <f>AVERAGE(E7:E26)</f>
        <v>-0.16666666666666669</v>
      </c>
      <c r="F28" s="51">
        <f>AVERAGE(F7:F26)</f>
        <v>-3.3110223110223116E-2</v>
      </c>
    </row>
    <row r="29" spans="2:6" x14ac:dyDescent="0.25">
      <c r="B29" s="64" t="s">
        <v>53</v>
      </c>
      <c r="C29" s="54">
        <f>STDEV(C7:C26)</f>
        <v>0.33289444791148498</v>
      </c>
      <c r="D29" s="54">
        <f>STDEV(D7:D26)</f>
        <v>0.41145868032408206</v>
      </c>
      <c r="E29" s="54">
        <f>STDEV(E7:E26)</f>
        <v>0.35043832202523123</v>
      </c>
      <c r="F29" s="55">
        <f>STDEV(F7:F26)</f>
        <v>7.4978491026043648E-2</v>
      </c>
    </row>
    <row r="30" spans="2:6" x14ac:dyDescent="0.25">
      <c r="B30" s="64" t="s">
        <v>54</v>
      </c>
      <c r="C30" s="54">
        <f>MAX(C7:C26)</f>
        <v>5</v>
      </c>
      <c r="D30" s="54">
        <f>MAX(D7:D26)</f>
        <v>5</v>
      </c>
      <c r="E30" s="54">
        <f>MAX(E7:E26)</f>
        <v>0.33333333333333348</v>
      </c>
      <c r="F30" s="55">
        <f>MAX(F7:F26)</f>
        <v>9.0909090909090953E-2</v>
      </c>
    </row>
    <row r="31" spans="2:6" ht="16.5" thickBot="1" x14ac:dyDescent="0.3">
      <c r="B31" s="65" t="s">
        <v>55</v>
      </c>
      <c r="C31" s="58">
        <f>MIN(C7:C26)</f>
        <v>3.6666666666666665</v>
      </c>
      <c r="D31" s="58">
        <f>MIN(D7:D26)</f>
        <v>3.6666666666666665</v>
      </c>
      <c r="E31" s="58">
        <f>MIN(E7:E26)</f>
        <v>-1.0000000000000004</v>
      </c>
      <c r="F31" s="59">
        <f>MIN(F7:F26)</f>
        <v>-0.21428571428571436</v>
      </c>
    </row>
    <row r="32" spans="2:6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Summary</vt:lpstr>
      <vt:lpstr>Variance Analysis</vt:lpstr>
      <vt:lpstr>Questionnaire!Print_Area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user</cp:lastModifiedBy>
  <cp:lastPrinted>2016-12-21T06:36:44Z</cp:lastPrinted>
  <dcterms:created xsi:type="dcterms:W3CDTF">2009-11-12T11:04:07Z</dcterms:created>
  <dcterms:modified xsi:type="dcterms:W3CDTF">2024-08-01T09:51:44Z</dcterms:modified>
</cp:coreProperties>
</file>